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ncoutinho\Desktop\JULIANA\"/>
    </mc:Choice>
  </mc:AlternateContent>
  <xr:revisionPtr revIDLastSave="0" documentId="13_ncr:1_{2D503C12-4D38-4899-AAA6-D4FCB73B81CE}" xr6:coauthVersionLast="47" xr6:coauthVersionMax="47" xr10:uidLastSave="{00000000-0000-0000-0000-000000000000}"/>
  <bookViews>
    <workbookView xWindow="-120" yWindow="-120" windowWidth="29040" windowHeight="15840" xr2:uid="{6F86EB29-9847-4832-BA74-44D4C4D800B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27" i="1"/>
  <c r="M26" i="1"/>
  <c r="M25" i="1"/>
  <c r="M24" i="1"/>
  <c r="M23" i="1"/>
  <c r="N22" i="1"/>
  <c r="P22" i="1" s="1"/>
  <c r="M22" i="1"/>
  <c r="J22" i="1"/>
  <c r="M21" i="1"/>
  <c r="M20" i="1"/>
  <c r="M19" i="1"/>
  <c r="M18" i="1"/>
  <c r="M17" i="1"/>
  <c r="M16" i="1"/>
  <c r="N15" i="1"/>
  <c r="M15" i="1"/>
  <c r="J15" i="1"/>
  <c r="M9" i="1"/>
  <c r="M10" i="1"/>
  <c r="M11" i="1"/>
  <c r="M12" i="1"/>
  <c r="M13" i="1"/>
  <c r="M14" i="1"/>
  <c r="M8" i="1"/>
  <c r="N8" i="1"/>
  <c r="P8" i="1" s="1"/>
  <c r="J8" i="1"/>
  <c r="O22" i="1" l="1"/>
  <c r="P15" i="1"/>
  <c r="O15" i="1"/>
  <c r="O8" i="1"/>
</calcChain>
</file>

<file path=xl/sharedStrings.xml><?xml version="1.0" encoding="utf-8"?>
<sst xmlns="http://schemas.openxmlformats.org/spreadsheetml/2006/main" count="54" uniqueCount="42">
  <si>
    <t>Contrato</t>
  </si>
  <si>
    <t>Ordem de Serviço</t>
  </si>
  <si>
    <t>Comarca</t>
  </si>
  <si>
    <t>Objeto</t>
  </si>
  <si>
    <t>Valor contratado</t>
  </si>
  <si>
    <t>Prazo de execução</t>
  </si>
  <si>
    <t>1ª Medição</t>
  </si>
  <si>
    <t>3ª Medição</t>
  </si>
  <si>
    <t>4ª Medição</t>
  </si>
  <si>
    <t>5ª Medição</t>
  </si>
  <si>
    <t>Total Executado</t>
  </si>
  <si>
    <t>% Acumu.</t>
  </si>
  <si>
    <t>Saldo Contratual</t>
  </si>
  <si>
    <t>% Executado</t>
  </si>
  <si>
    <t>Nº da Medição</t>
  </si>
  <si>
    <t xml:space="preserve">Valor da Medição </t>
  </si>
  <si>
    <t>Empresa Contratada</t>
  </si>
  <si>
    <t>Data de Início da obra</t>
  </si>
  <si>
    <t>Data prevista para conclusão da obra</t>
  </si>
  <si>
    <t>DATA DE ATUALIZAÇÃO:</t>
  </si>
  <si>
    <t>QUADRO DE ACOMPANHAMENTO DE OBRAS DE CONSTRUÇÃO/REFORMA EM EXECUÇÃO</t>
  </si>
  <si>
    <t>6ª Medição</t>
  </si>
  <si>
    <t>Valor do contrato atualizado (Aditamento contrarual/Apostilamento)</t>
  </si>
  <si>
    <t>093/2025</t>
  </si>
  <si>
    <t>São Felipe</t>
  </si>
  <si>
    <t>Construção do novo Fórum da Comarca de São Felipe</t>
  </si>
  <si>
    <t>CS CONSTRUÇÕES E EMPREENDIMENTOS LTDA - CNPJ 33.833.880/0001-36</t>
  </si>
  <si>
    <t>295/2025-DEA</t>
  </si>
  <si>
    <t>2ª Medição A</t>
  </si>
  <si>
    <t>2ª Medição B</t>
  </si>
  <si>
    <t>Catú</t>
  </si>
  <si>
    <t>Construção do novo Fórum da Comarca de Catú</t>
  </si>
  <si>
    <t>CSG ENGENHARIA LTDA - CNPJ 01.027.728/0001-70</t>
  </si>
  <si>
    <t>2ª Medição</t>
  </si>
  <si>
    <t>016/2026</t>
  </si>
  <si>
    <t>055/2026-DEA</t>
  </si>
  <si>
    <t>Construção do novo Fórum da Comarca de Teofilândia</t>
  </si>
  <si>
    <t>020/2026</t>
  </si>
  <si>
    <t>082/2026-DEA</t>
  </si>
  <si>
    <t>Teofilândia</t>
  </si>
  <si>
    <t xml:space="preserve">3ª Medição </t>
  </si>
  <si>
    <t>7ª Medição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</si>
</sst>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3" fillId="0" borderId="1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1" applyFont="1"/>
    <xf numFmtId="0" fontId="4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0" fontId="3" fillId="0" borderId="2" xfId="2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0" fontId="3" fillId="0" borderId="5" xfId="2" applyNumberFormat="1" applyFont="1" applyBorder="1" applyAlignment="1">
      <alignment vertical="center"/>
    </xf>
    <xf numFmtId="164" fontId="3" fillId="0" borderId="1" xfId="1" applyFont="1" applyBorder="1"/>
    <xf numFmtId="164" fontId="3" fillId="0" borderId="5" xfId="1" applyFont="1" applyBorder="1"/>
    <xf numFmtId="164" fontId="5" fillId="0" borderId="0" xfId="1" applyFont="1" applyAlignment="1"/>
    <xf numFmtId="14" fontId="5" fillId="0" borderId="0" xfId="0" applyNumberFormat="1" applyFont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2" fillId="2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0" borderId="0" xfId="0" applyFont="1"/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4" fillId="0" borderId="11" xfId="1" applyFont="1" applyFill="1" applyBorder="1" applyAlignment="1">
      <alignment horizontal="center" vertical="center"/>
    </xf>
    <xf numFmtId="164" fontId="4" fillId="0" borderId="12" xfId="1" applyFont="1" applyFill="1" applyBorder="1" applyAlignment="1">
      <alignment horizontal="center" vertical="center"/>
    </xf>
    <xf numFmtId="164" fontId="4" fillId="0" borderId="13" xfId="1" applyFont="1" applyFill="1" applyBorder="1" applyAlignment="1">
      <alignment horizontal="center" vertical="center"/>
    </xf>
    <xf numFmtId="164" fontId="4" fillId="0" borderId="11" xfId="1" applyFont="1" applyFill="1" applyBorder="1" applyAlignment="1">
      <alignment horizontal="center" vertical="center" wrapText="1"/>
    </xf>
    <xf numFmtId="164" fontId="4" fillId="0" borderId="12" xfId="1" applyFont="1" applyFill="1" applyBorder="1" applyAlignment="1">
      <alignment horizontal="center" vertical="center" wrapText="1"/>
    </xf>
    <xf numFmtId="164" fontId="4" fillId="0" borderId="13" xfId="1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5" fillId="0" borderId="0" xfId="1" applyFont="1" applyAlignment="1">
      <alignment horizontal="right"/>
    </xf>
    <xf numFmtId="43" fontId="3" fillId="0" borderId="0" xfId="3" applyFont="1" applyAlignment="1">
      <alignment vertic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86784</xdr:rowOff>
    </xdr:from>
    <xdr:to>
      <xdr:col>1</xdr:col>
      <xdr:colOff>78619</xdr:colOff>
      <xdr:row>5</xdr:row>
      <xdr:rowOff>135770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71C84AB-D712-4F92-8678-46C3E28F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86784"/>
          <a:ext cx="734785" cy="91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923925</xdr:colOff>
      <xdr:row>2</xdr:row>
      <xdr:rowOff>57150</xdr:rowOff>
    </xdr:from>
    <xdr:to>
      <xdr:col>15</xdr:col>
      <xdr:colOff>1050925</xdr:colOff>
      <xdr:row>4</xdr:row>
      <xdr:rowOff>159385</xdr:rowOff>
    </xdr:to>
    <xdr:pic>
      <xdr:nvPicPr>
        <xdr:cNvPr id="3" name="Imagem 2" descr="COOBA (1)">
          <a:extLst>
            <a:ext uri="{FF2B5EF4-FFF2-40B4-BE49-F238E27FC236}">
              <a16:creationId xmlns:a16="http://schemas.microsoft.com/office/drawing/2014/main" id="{0BCBAB2B-5BB3-55F6-0AE7-91096F03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77900" y="400050"/>
          <a:ext cx="186055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6AB4-BDAE-4079-B8BE-D7B7F08A6F54}">
  <dimension ref="A1:R28"/>
  <sheetViews>
    <sheetView tabSelected="1" zoomScale="90" zoomScaleNormal="90" workbookViewId="0">
      <selection activeCell="K37" sqref="K37"/>
    </sheetView>
  </sheetViews>
  <sheetFormatPr defaultRowHeight="13.5" x14ac:dyDescent="0.25"/>
  <cols>
    <col min="1" max="1" width="10.42578125" style="5" bestFit="1" customWidth="1"/>
    <col min="2" max="2" width="12.28515625" style="5" bestFit="1" customWidth="1"/>
    <col min="3" max="3" width="10" style="21" bestFit="1" customWidth="1"/>
    <col min="4" max="4" width="27.85546875" style="5" customWidth="1"/>
    <col min="5" max="6" width="15.85546875" style="6" bestFit="1" customWidth="1"/>
    <col min="7" max="7" width="32.7109375" style="5" customWidth="1"/>
    <col min="8" max="8" width="10.140625" style="5" bestFit="1" customWidth="1"/>
    <col min="9" max="9" width="9.140625" style="5"/>
    <col min="10" max="10" width="10.140625" style="5" bestFit="1" customWidth="1"/>
    <col min="11" max="11" width="11.5703125" style="5" bestFit="1" customWidth="1"/>
    <col min="12" max="12" width="15.85546875" style="6" bestFit="1" customWidth="1"/>
    <col min="13" max="13" width="9.42578125" style="5" bestFit="1" customWidth="1"/>
    <col min="14" max="14" width="16.85546875" style="5" bestFit="1" customWidth="1"/>
    <col min="15" max="15" width="9.140625" style="5"/>
    <col min="16" max="16" width="15.85546875" style="5" bestFit="1" customWidth="1"/>
    <col min="17" max="17" width="9.140625" style="5"/>
    <col min="18" max="18" width="12.42578125" style="5" bestFit="1" customWidth="1"/>
    <col min="19" max="16384" width="9.140625" style="5"/>
  </cols>
  <sheetData>
    <row r="1" spans="1:18" ht="15" customHeight="1" x14ac:dyDescent="0.25">
      <c r="M1" s="14"/>
      <c r="N1" s="55" t="s">
        <v>19</v>
      </c>
      <c r="O1" s="55"/>
      <c r="P1" s="15">
        <v>46220</v>
      </c>
    </row>
    <row r="2" spans="1:18" ht="13.5" customHeight="1" x14ac:dyDescent="0.25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ht="13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ht="13.5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ht="13.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8" ht="14.25" customHeight="1" thickBo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8" s="1" customFormat="1" ht="67.5" customHeight="1" thickBot="1" x14ac:dyDescent="0.3">
      <c r="A7" s="16" t="s">
        <v>0</v>
      </c>
      <c r="B7" s="17" t="s">
        <v>1</v>
      </c>
      <c r="C7" s="17" t="s">
        <v>2</v>
      </c>
      <c r="D7" s="17" t="s">
        <v>3</v>
      </c>
      <c r="E7" s="18" t="s">
        <v>4</v>
      </c>
      <c r="F7" s="19" t="s">
        <v>22</v>
      </c>
      <c r="G7" s="17" t="s">
        <v>16</v>
      </c>
      <c r="H7" s="17" t="s">
        <v>17</v>
      </c>
      <c r="I7" s="17" t="s">
        <v>5</v>
      </c>
      <c r="J7" s="17" t="s">
        <v>18</v>
      </c>
      <c r="K7" s="17" t="s">
        <v>14</v>
      </c>
      <c r="L7" s="18" t="s">
        <v>15</v>
      </c>
      <c r="M7" s="17" t="s">
        <v>13</v>
      </c>
      <c r="N7" s="17" t="s">
        <v>10</v>
      </c>
      <c r="O7" s="17" t="s">
        <v>11</v>
      </c>
      <c r="P7" s="20" t="s">
        <v>12</v>
      </c>
    </row>
    <row r="8" spans="1:18" s="4" customFormat="1" x14ac:dyDescent="0.25">
      <c r="A8" s="44" t="s">
        <v>23</v>
      </c>
      <c r="B8" s="41" t="s">
        <v>27</v>
      </c>
      <c r="C8" s="47" t="s">
        <v>24</v>
      </c>
      <c r="D8" s="50" t="s">
        <v>25</v>
      </c>
      <c r="E8" s="32">
        <v>6209941.1399999997</v>
      </c>
      <c r="F8" s="32">
        <v>0</v>
      </c>
      <c r="G8" s="35" t="s">
        <v>26</v>
      </c>
      <c r="H8" s="38">
        <v>45983</v>
      </c>
      <c r="I8" s="41">
        <v>210</v>
      </c>
      <c r="J8" s="38">
        <f>H8+I8-1</f>
        <v>46192</v>
      </c>
      <c r="K8" s="7" t="s">
        <v>6</v>
      </c>
      <c r="L8" s="8">
        <v>1423682.98</v>
      </c>
      <c r="M8" s="9">
        <f>L8/$E$8</f>
        <v>0.2292586914922031</v>
      </c>
      <c r="N8" s="22">
        <f t="shared" ref="N8" si="0">SUM(L8:L14)</f>
        <v>5908640.4100000001</v>
      </c>
      <c r="O8" s="25">
        <f t="shared" ref="O8" si="1">N8/E8</f>
        <v>0.95148090405249808</v>
      </c>
      <c r="P8" s="28">
        <f t="shared" ref="P8" si="2">E8-N8</f>
        <v>301300.72999999952</v>
      </c>
    </row>
    <row r="9" spans="1:18" s="4" customFormat="1" x14ac:dyDescent="0.25">
      <c r="A9" s="45"/>
      <c r="B9" s="42"/>
      <c r="C9" s="48"/>
      <c r="D9" s="51"/>
      <c r="E9" s="33"/>
      <c r="F9" s="33"/>
      <c r="G9" s="36"/>
      <c r="H9" s="39"/>
      <c r="I9" s="42"/>
      <c r="J9" s="39"/>
      <c r="K9" s="2" t="s">
        <v>28</v>
      </c>
      <c r="L9" s="12">
        <v>186408.41</v>
      </c>
      <c r="M9" s="3">
        <f t="shared" ref="M9:M14" si="3">L9/$E$8</f>
        <v>3.0017741842880013E-2</v>
      </c>
      <c r="N9" s="23"/>
      <c r="O9" s="26"/>
      <c r="P9" s="29"/>
    </row>
    <row r="10" spans="1:18" s="4" customFormat="1" x14ac:dyDescent="0.25">
      <c r="A10" s="45"/>
      <c r="B10" s="42"/>
      <c r="C10" s="48"/>
      <c r="D10" s="51"/>
      <c r="E10" s="33"/>
      <c r="F10" s="33"/>
      <c r="G10" s="36"/>
      <c r="H10" s="39"/>
      <c r="I10" s="42"/>
      <c r="J10" s="39"/>
      <c r="K10" s="2" t="s">
        <v>29</v>
      </c>
      <c r="L10" s="12">
        <v>354586.7</v>
      </c>
      <c r="M10" s="3">
        <f t="shared" si="3"/>
        <v>5.7099848775700318E-2</v>
      </c>
      <c r="N10" s="23"/>
      <c r="O10" s="26"/>
      <c r="P10" s="29"/>
    </row>
    <row r="11" spans="1:18" s="4" customFormat="1" x14ac:dyDescent="0.25">
      <c r="A11" s="45"/>
      <c r="B11" s="42"/>
      <c r="C11" s="48"/>
      <c r="D11" s="51"/>
      <c r="E11" s="33"/>
      <c r="F11" s="33"/>
      <c r="G11" s="36"/>
      <c r="H11" s="39"/>
      <c r="I11" s="42"/>
      <c r="J11" s="39"/>
      <c r="K11" s="2" t="s">
        <v>7</v>
      </c>
      <c r="L11" s="12">
        <v>525705.03</v>
      </c>
      <c r="M11" s="3">
        <f t="shared" si="3"/>
        <v>8.465539658883145E-2</v>
      </c>
      <c r="N11" s="23"/>
      <c r="O11" s="26"/>
      <c r="P11" s="29"/>
    </row>
    <row r="12" spans="1:18" s="4" customFormat="1" x14ac:dyDescent="0.25">
      <c r="A12" s="45"/>
      <c r="B12" s="42"/>
      <c r="C12" s="48"/>
      <c r="D12" s="51"/>
      <c r="E12" s="33"/>
      <c r="F12" s="33"/>
      <c r="G12" s="36"/>
      <c r="H12" s="39"/>
      <c r="I12" s="42"/>
      <c r="J12" s="39"/>
      <c r="K12" s="2" t="s">
        <v>8</v>
      </c>
      <c r="L12" s="12">
        <v>260237.63</v>
      </c>
      <c r="M12" s="3">
        <f t="shared" si="3"/>
        <v>4.1906617813772064E-2</v>
      </c>
      <c r="N12" s="23"/>
      <c r="O12" s="26"/>
      <c r="P12" s="29"/>
      <c r="R12" s="56"/>
    </row>
    <row r="13" spans="1:18" s="4" customFormat="1" x14ac:dyDescent="0.25">
      <c r="A13" s="45"/>
      <c r="B13" s="42"/>
      <c r="C13" s="48"/>
      <c r="D13" s="51"/>
      <c r="E13" s="33"/>
      <c r="F13" s="33"/>
      <c r="G13" s="36"/>
      <c r="H13" s="39"/>
      <c r="I13" s="42"/>
      <c r="J13" s="39"/>
      <c r="K13" s="2" t="s">
        <v>9</v>
      </c>
      <c r="L13" s="12">
        <v>1380993.74</v>
      </c>
      <c r="M13" s="3">
        <f t="shared" si="3"/>
        <v>0.22238435258341274</v>
      </c>
      <c r="N13" s="23"/>
      <c r="O13" s="26"/>
      <c r="P13" s="30"/>
    </row>
    <row r="14" spans="1:18" ht="14.25" thickBot="1" x14ac:dyDescent="0.3">
      <c r="A14" s="46"/>
      <c r="B14" s="43"/>
      <c r="C14" s="49"/>
      <c r="D14" s="52"/>
      <c r="E14" s="34"/>
      <c r="F14" s="34"/>
      <c r="G14" s="37"/>
      <c r="H14" s="40"/>
      <c r="I14" s="43"/>
      <c r="J14" s="40"/>
      <c r="K14" s="10" t="s">
        <v>21</v>
      </c>
      <c r="L14" s="13">
        <v>1777025.92</v>
      </c>
      <c r="M14" s="11">
        <f t="shared" si="3"/>
        <v>0.28615825495569835</v>
      </c>
      <c r="N14" s="24"/>
      <c r="O14" s="27"/>
      <c r="P14" s="31"/>
    </row>
    <row r="15" spans="1:18" s="4" customFormat="1" x14ac:dyDescent="0.25">
      <c r="A15" s="44" t="s">
        <v>34</v>
      </c>
      <c r="B15" s="41" t="s">
        <v>35</v>
      </c>
      <c r="C15" s="47" t="s">
        <v>30</v>
      </c>
      <c r="D15" s="50" t="s">
        <v>31</v>
      </c>
      <c r="E15" s="32">
        <v>14352545.49</v>
      </c>
      <c r="F15" s="32">
        <v>0</v>
      </c>
      <c r="G15" s="35" t="s">
        <v>32</v>
      </c>
      <c r="H15" s="38">
        <v>46122</v>
      </c>
      <c r="I15" s="41">
        <v>315</v>
      </c>
      <c r="J15" s="38">
        <f>H15+I15-1</f>
        <v>46436</v>
      </c>
      <c r="K15" s="7" t="s">
        <v>6</v>
      </c>
      <c r="L15" s="8">
        <v>718252.96</v>
      </c>
      <c r="M15" s="9">
        <f>L15/$E$8</f>
        <v>0.1156617983660953</v>
      </c>
      <c r="N15" s="22">
        <f t="shared" ref="N15" si="4">SUM(L15:L21)</f>
        <v>2507423.9500000002</v>
      </c>
      <c r="O15" s="25">
        <f t="shared" ref="O15" si="5">N15/E15</f>
        <v>0.17470238653812481</v>
      </c>
      <c r="P15" s="28">
        <f t="shared" ref="P15" si="6">E15-N15</f>
        <v>11845121.539999999</v>
      </c>
    </row>
    <row r="16" spans="1:18" s="4" customFormat="1" x14ac:dyDescent="0.25">
      <c r="A16" s="45"/>
      <c r="B16" s="42"/>
      <c r="C16" s="48"/>
      <c r="D16" s="51"/>
      <c r="E16" s="33"/>
      <c r="F16" s="33"/>
      <c r="G16" s="36"/>
      <c r="H16" s="39"/>
      <c r="I16" s="42"/>
      <c r="J16" s="39"/>
      <c r="K16" s="2" t="s">
        <v>33</v>
      </c>
      <c r="L16" s="12">
        <v>1040027.91</v>
      </c>
      <c r="M16" s="3">
        <f t="shared" ref="M16:M21" si="7">L16/$E$8</f>
        <v>0.16747790140890129</v>
      </c>
      <c r="N16" s="23"/>
      <c r="O16" s="26"/>
      <c r="P16" s="29"/>
    </row>
    <row r="17" spans="1:16" s="4" customFormat="1" x14ac:dyDescent="0.25">
      <c r="A17" s="45"/>
      <c r="B17" s="42"/>
      <c r="C17" s="48"/>
      <c r="D17" s="51"/>
      <c r="E17" s="33"/>
      <c r="F17" s="33"/>
      <c r="G17" s="36"/>
      <c r="H17" s="39"/>
      <c r="I17" s="42"/>
      <c r="J17" s="39"/>
      <c r="K17" s="2" t="s">
        <v>40</v>
      </c>
      <c r="L17" s="12">
        <v>749143.08</v>
      </c>
      <c r="M17" s="3">
        <f t="shared" si="7"/>
        <v>0.12063609994216466</v>
      </c>
      <c r="N17" s="23"/>
      <c r="O17" s="26"/>
      <c r="P17" s="29"/>
    </row>
    <row r="18" spans="1:16" s="4" customFormat="1" x14ac:dyDescent="0.25">
      <c r="A18" s="45"/>
      <c r="B18" s="42"/>
      <c r="C18" s="48"/>
      <c r="D18" s="51"/>
      <c r="E18" s="33"/>
      <c r="F18" s="33"/>
      <c r="G18" s="36"/>
      <c r="H18" s="39"/>
      <c r="I18" s="42"/>
      <c r="J18" s="39"/>
      <c r="K18" s="2" t="s">
        <v>8</v>
      </c>
      <c r="L18" s="12">
        <v>0</v>
      </c>
      <c r="M18" s="3">
        <f t="shared" si="7"/>
        <v>0</v>
      </c>
      <c r="N18" s="23"/>
      <c r="O18" s="26"/>
      <c r="P18" s="29"/>
    </row>
    <row r="19" spans="1:16" s="4" customFormat="1" x14ac:dyDescent="0.25">
      <c r="A19" s="45"/>
      <c r="B19" s="42"/>
      <c r="C19" s="48"/>
      <c r="D19" s="51"/>
      <c r="E19" s="33"/>
      <c r="F19" s="33"/>
      <c r="G19" s="36"/>
      <c r="H19" s="39"/>
      <c r="I19" s="42"/>
      <c r="J19" s="39"/>
      <c r="K19" s="2" t="s">
        <v>9</v>
      </c>
      <c r="L19" s="12">
        <v>0</v>
      </c>
      <c r="M19" s="3">
        <f t="shared" si="7"/>
        <v>0</v>
      </c>
      <c r="N19" s="23"/>
      <c r="O19" s="26"/>
      <c r="P19" s="29"/>
    </row>
    <row r="20" spans="1:16" s="4" customFormat="1" x14ac:dyDescent="0.25">
      <c r="A20" s="45"/>
      <c r="B20" s="42"/>
      <c r="C20" s="48"/>
      <c r="D20" s="51"/>
      <c r="E20" s="33"/>
      <c r="F20" s="33"/>
      <c r="G20" s="36"/>
      <c r="H20" s="39"/>
      <c r="I20" s="42"/>
      <c r="J20" s="39"/>
      <c r="K20" s="2" t="s">
        <v>21</v>
      </c>
      <c r="L20" s="12">
        <v>0</v>
      </c>
      <c r="M20" s="3">
        <f t="shared" si="7"/>
        <v>0</v>
      </c>
      <c r="N20" s="23"/>
      <c r="O20" s="26"/>
      <c r="P20" s="30"/>
    </row>
    <row r="21" spans="1:16" ht="14.25" thickBot="1" x14ac:dyDescent="0.3">
      <c r="A21" s="46"/>
      <c r="B21" s="43"/>
      <c r="C21" s="49"/>
      <c r="D21" s="52"/>
      <c r="E21" s="34"/>
      <c r="F21" s="34"/>
      <c r="G21" s="37"/>
      <c r="H21" s="40"/>
      <c r="I21" s="43"/>
      <c r="J21" s="40"/>
      <c r="K21" s="10" t="s">
        <v>41</v>
      </c>
      <c r="L21" s="13">
        <v>0</v>
      </c>
      <c r="M21" s="11">
        <f t="shared" si="7"/>
        <v>0</v>
      </c>
      <c r="N21" s="24"/>
      <c r="O21" s="27"/>
      <c r="P21" s="31"/>
    </row>
    <row r="22" spans="1:16" s="4" customFormat="1" x14ac:dyDescent="0.25">
      <c r="A22" s="44" t="s">
        <v>37</v>
      </c>
      <c r="B22" s="41" t="s">
        <v>38</v>
      </c>
      <c r="C22" s="47" t="s">
        <v>39</v>
      </c>
      <c r="D22" s="50" t="s">
        <v>36</v>
      </c>
      <c r="E22" s="32">
        <v>7251082.2599999998</v>
      </c>
      <c r="F22" s="32">
        <v>0</v>
      </c>
      <c r="G22" s="35" t="s">
        <v>32</v>
      </c>
      <c r="H22" s="38">
        <v>46149</v>
      </c>
      <c r="I22" s="41">
        <v>210</v>
      </c>
      <c r="J22" s="38">
        <f>H22+I22-1</f>
        <v>46358</v>
      </c>
      <c r="K22" s="7" t="s">
        <v>6</v>
      </c>
      <c r="L22" s="8">
        <v>286372.34999999998</v>
      </c>
      <c r="M22" s="9">
        <f>L22/$E$8</f>
        <v>4.6115147236323081E-2</v>
      </c>
      <c r="N22" s="22">
        <f t="shared" ref="N22" si="8">SUM(L22:L28)</f>
        <v>1078901.69</v>
      </c>
      <c r="O22" s="25">
        <f t="shared" ref="O22" si="9">N22/E22</f>
        <v>0.14879181497521723</v>
      </c>
      <c r="P22" s="28">
        <f t="shared" ref="P22" si="10">E22-N22</f>
        <v>6172180.5700000003</v>
      </c>
    </row>
    <row r="23" spans="1:16" s="4" customFormat="1" x14ac:dyDescent="0.25">
      <c r="A23" s="45"/>
      <c r="B23" s="42"/>
      <c r="C23" s="48"/>
      <c r="D23" s="51"/>
      <c r="E23" s="33"/>
      <c r="F23" s="33"/>
      <c r="G23" s="36"/>
      <c r="H23" s="39"/>
      <c r="I23" s="42"/>
      <c r="J23" s="39"/>
      <c r="K23" s="2" t="s">
        <v>33</v>
      </c>
      <c r="L23" s="12">
        <v>792529.34</v>
      </c>
      <c r="M23" s="3">
        <f t="shared" ref="M23:M28" si="11">L23/$E$8</f>
        <v>0.12762268146071348</v>
      </c>
      <c r="N23" s="23"/>
      <c r="O23" s="26"/>
      <c r="P23" s="29"/>
    </row>
    <row r="24" spans="1:16" s="4" customFormat="1" x14ac:dyDescent="0.25">
      <c r="A24" s="45"/>
      <c r="B24" s="42"/>
      <c r="C24" s="48"/>
      <c r="D24" s="51"/>
      <c r="E24" s="33"/>
      <c r="F24" s="33"/>
      <c r="G24" s="36"/>
      <c r="H24" s="39"/>
      <c r="I24" s="42"/>
      <c r="J24" s="39"/>
      <c r="K24" s="2" t="s">
        <v>40</v>
      </c>
      <c r="L24" s="12">
        <v>0</v>
      </c>
      <c r="M24" s="3">
        <f t="shared" si="11"/>
        <v>0</v>
      </c>
      <c r="N24" s="23"/>
      <c r="O24" s="26"/>
      <c r="P24" s="29"/>
    </row>
    <row r="25" spans="1:16" s="4" customFormat="1" x14ac:dyDescent="0.25">
      <c r="A25" s="45"/>
      <c r="B25" s="42"/>
      <c r="C25" s="48"/>
      <c r="D25" s="51"/>
      <c r="E25" s="33"/>
      <c r="F25" s="33"/>
      <c r="G25" s="36"/>
      <c r="H25" s="39"/>
      <c r="I25" s="42"/>
      <c r="J25" s="39"/>
      <c r="K25" s="2" t="s">
        <v>8</v>
      </c>
      <c r="L25" s="12">
        <v>0</v>
      </c>
      <c r="M25" s="3">
        <f t="shared" si="11"/>
        <v>0</v>
      </c>
      <c r="N25" s="23"/>
      <c r="O25" s="26"/>
      <c r="P25" s="29"/>
    </row>
    <row r="26" spans="1:16" s="4" customFormat="1" x14ac:dyDescent="0.25">
      <c r="A26" s="45"/>
      <c r="B26" s="42"/>
      <c r="C26" s="48"/>
      <c r="D26" s="51"/>
      <c r="E26" s="33"/>
      <c r="F26" s="33"/>
      <c r="G26" s="36"/>
      <c r="H26" s="39"/>
      <c r="I26" s="42"/>
      <c r="J26" s="39"/>
      <c r="K26" s="2" t="s">
        <v>9</v>
      </c>
      <c r="L26" s="12">
        <v>0</v>
      </c>
      <c r="M26" s="3">
        <f t="shared" si="11"/>
        <v>0</v>
      </c>
      <c r="N26" s="23"/>
      <c r="O26" s="26"/>
      <c r="P26" s="29"/>
    </row>
    <row r="27" spans="1:16" s="4" customFormat="1" x14ac:dyDescent="0.25">
      <c r="A27" s="45"/>
      <c r="B27" s="42"/>
      <c r="C27" s="48"/>
      <c r="D27" s="51"/>
      <c r="E27" s="33"/>
      <c r="F27" s="33"/>
      <c r="G27" s="36"/>
      <c r="H27" s="39"/>
      <c r="I27" s="42"/>
      <c r="J27" s="39"/>
      <c r="K27" s="2" t="s">
        <v>21</v>
      </c>
      <c r="L27" s="12">
        <v>0</v>
      </c>
      <c r="M27" s="3">
        <f t="shared" si="11"/>
        <v>0</v>
      </c>
      <c r="N27" s="23"/>
      <c r="O27" s="26"/>
      <c r="P27" s="30"/>
    </row>
    <row r="28" spans="1:16" ht="14.25" thickBot="1" x14ac:dyDescent="0.3">
      <c r="A28" s="46"/>
      <c r="B28" s="43"/>
      <c r="C28" s="49"/>
      <c r="D28" s="52"/>
      <c r="E28" s="34"/>
      <c r="F28" s="34"/>
      <c r="G28" s="37"/>
      <c r="H28" s="40"/>
      <c r="I28" s="43"/>
      <c r="J28" s="40"/>
      <c r="K28" s="10" t="s">
        <v>41</v>
      </c>
      <c r="L28" s="13">
        <v>0</v>
      </c>
      <c r="M28" s="11">
        <f t="shared" si="11"/>
        <v>0</v>
      </c>
      <c r="N28" s="24"/>
      <c r="O28" s="27"/>
      <c r="P28" s="31"/>
    </row>
  </sheetData>
  <mergeCells count="41">
    <mergeCell ref="N15:N21"/>
    <mergeCell ref="O15:O21"/>
    <mergeCell ref="P15:P21"/>
    <mergeCell ref="F15:F21"/>
    <mergeCell ref="G15:G21"/>
    <mergeCell ref="H15:H21"/>
    <mergeCell ref="I15:I21"/>
    <mergeCell ref="J15:J21"/>
    <mergeCell ref="A15:A21"/>
    <mergeCell ref="B15:B21"/>
    <mergeCell ref="C15:C21"/>
    <mergeCell ref="D15:D21"/>
    <mergeCell ref="E15:E21"/>
    <mergeCell ref="A2:P6"/>
    <mergeCell ref="N1:O1"/>
    <mergeCell ref="A8:A14"/>
    <mergeCell ref="B8:B14"/>
    <mergeCell ref="C8:C14"/>
    <mergeCell ref="D8:D14"/>
    <mergeCell ref="E8:E14"/>
    <mergeCell ref="N8:N14"/>
    <mergeCell ref="O8:O14"/>
    <mergeCell ref="P8:P14"/>
    <mergeCell ref="F8:F14"/>
    <mergeCell ref="G8:G14"/>
    <mergeCell ref="H8:H14"/>
    <mergeCell ref="I8:I14"/>
    <mergeCell ref="J8:J14"/>
    <mergeCell ref="A22:A28"/>
    <mergeCell ref="B22:B28"/>
    <mergeCell ref="C22:C28"/>
    <mergeCell ref="D22:D28"/>
    <mergeCell ref="E22:E28"/>
    <mergeCell ref="N22:N28"/>
    <mergeCell ref="O22:O28"/>
    <mergeCell ref="P22:P28"/>
    <mergeCell ref="F22:F28"/>
    <mergeCell ref="G22:G28"/>
    <mergeCell ref="H22:H28"/>
    <mergeCell ref="I22:I28"/>
    <mergeCell ref="J22:J2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Wilian de Novaes Coutinho</cp:lastModifiedBy>
  <dcterms:created xsi:type="dcterms:W3CDTF">2025-02-26T22:10:02Z</dcterms:created>
  <dcterms:modified xsi:type="dcterms:W3CDTF">2026-07-17T18:17:55Z</dcterms:modified>
</cp:coreProperties>
</file>